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48E0F94D-0BDE-44DC-847E-2CD9836ECF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MBA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<sst xmlns="http://schemas.openxmlformats.org/spreadsheetml/2006/main" count="59" uniqueCount="33">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</sst>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27" tableBorderDxfId="26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25" dataCellStyle="Currency"/>
    <tableColumn id="3" xr3:uid="{00000000-0010-0000-0000-000003000000}" name="2 credits" dataDxfId="24" dataCellStyle="Currency"/>
    <tableColumn id="4" xr3:uid="{00000000-0010-0000-0000-000004000000}" name="3 credits" dataDxfId="23" dataCellStyle="Currency"/>
    <tableColumn id="5" xr3:uid="{00000000-0010-0000-0000-000005000000}" name="4 credits" dataDxfId="22" dataCellStyle="Currency"/>
    <tableColumn id="6" xr3:uid="{00000000-0010-0000-0000-000006000000}" name="5 credits" dataDxfId="21" dataCellStyle="Currency"/>
    <tableColumn id="7" xr3:uid="{00000000-0010-0000-0000-000007000000}" name="6 credits" dataDxfId="20" dataCellStyle="Currency"/>
    <tableColumn id="8" xr3:uid="{00000000-0010-0000-0000-000008000000}" name="7 credits" dataDxfId="19" dataCellStyle="Currency"/>
    <tableColumn id="9" xr3:uid="{00000000-0010-0000-0000-000009000000}" name="8 credits" dataDxfId="18" dataCellStyle="Currency"/>
    <tableColumn id="10" xr3:uid="{00000000-0010-0000-0000-00000A000000}" name="9 credits*" dataDxfId="17" dataCellStyle="Currency"/>
    <tableColumn id="11" xr3:uid="{00000000-0010-0000-0000-00000B000000}" name="10 credits*" dataDxfId="16" dataCellStyle="Currency"/>
    <tableColumn id="12" xr3:uid="{00000000-0010-0000-0000-00000C000000}" name="11 credits*" dataDxfId="15" dataCellStyle="Currency"/>
    <tableColumn id="13" xr3:uid="{00000000-0010-0000-0000-00000D000000}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ition_and_Fees_NonResident_Undergraduates3" displayName="Tuition_and_Fees_NonResident_Undergraduates3" ref="A23:M36" totalsRowShown="0" headerRowDxfId="13" tableBorderDxfId="12">
  <autoFilter ref="A23:M3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100-000001000000}" name="Tuition/Fee Type"/>
    <tableColumn id="2" xr3:uid="{00000000-0010-0000-0100-000002000000}" name="1 credit" dataDxfId="11" dataCellStyle="Currency"/>
    <tableColumn id="3" xr3:uid="{00000000-0010-0000-0100-000003000000}" name="2 credits" dataDxfId="10" dataCellStyle="Currency"/>
    <tableColumn id="4" xr3:uid="{00000000-0010-0000-0100-000004000000}" name="3 credits" dataDxfId="9" dataCellStyle="Currency"/>
    <tableColumn id="5" xr3:uid="{00000000-0010-0000-0100-000005000000}" name="4 credits" dataDxfId="8" dataCellStyle="Currency"/>
    <tableColumn id="6" xr3:uid="{00000000-0010-0000-0100-000006000000}" name="5 credits" dataDxfId="7" dataCellStyle="Currency"/>
    <tableColumn id="7" xr3:uid="{00000000-0010-0000-0100-000007000000}" name="6 credits" dataDxfId="6" dataCellStyle="Currency"/>
    <tableColumn id="8" xr3:uid="{00000000-0010-0000-0100-000008000000}" name="7 credits" dataDxfId="5" dataCellStyle="Currency"/>
    <tableColumn id="9" xr3:uid="{00000000-0010-0000-0100-000009000000}" name="8 credits" dataDxfId="4" dataCellStyle="Currency"/>
    <tableColumn id="10" xr3:uid="{00000000-0010-0000-0100-00000A000000}" name="9 credits*" dataDxfId="3" dataCellStyle="Currency"/>
    <tableColumn id="11" xr3:uid="{00000000-0010-0000-0100-00000B000000}" name="10 credits*" dataDxfId="2" dataCellStyle="Currency"/>
    <tableColumn id="12" xr3:uid="{00000000-0010-0000-0100-00000C000000}" name="11 credits*" dataDxfId="1" dataCellStyle="Currency"/>
    <tableColumn id="13" xr3:uid="{00000000-0010-0000-01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tabSelected="1" zoomScaleNormal="100" workbookViewId="0">
      <selection activeCell="O32" sqref="O3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823.67000000000007</v>
      </c>
      <c r="C20" s="12">
        <f t="shared" si="18"/>
        <v>1567.3400000000001</v>
      </c>
      <c r="D20" s="12">
        <f t="shared" si="18"/>
        <v>2311.0100000000002</v>
      </c>
      <c r="E20" s="12">
        <f t="shared" si="18"/>
        <v>3054.6800000000003</v>
      </c>
      <c r="F20" s="12">
        <f t="shared" si="18"/>
        <v>3798.35</v>
      </c>
      <c r="G20" s="12">
        <f t="shared" si="18"/>
        <v>4542.0200000000004</v>
      </c>
      <c r="H20" s="12">
        <f t="shared" si="18"/>
        <v>5285.6900000000005</v>
      </c>
      <c r="I20" s="12">
        <f t="shared" si="18"/>
        <v>6029.3600000000006</v>
      </c>
      <c r="J20" s="12">
        <f t="shared" si="18"/>
        <v>7129</v>
      </c>
      <c r="K20" s="12">
        <f t="shared" si="18"/>
        <v>7754</v>
      </c>
      <c r="L20" s="12">
        <f t="shared" si="18"/>
        <v>8379</v>
      </c>
      <c r="M20" s="13">
        <f t="shared" si="18"/>
        <v>9004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1093</v>
      </c>
      <c r="C24" s="18">
        <f t="shared" ref="C24" si="19">SUM(B24*2)</f>
        <v>2186</v>
      </c>
      <c r="D24" s="18">
        <f t="shared" ref="D24" si="20">SUM(B24*3)</f>
        <v>3279</v>
      </c>
      <c r="E24" s="18">
        <f t="shared" ref="E24" si="21">SUM(B24*4)</f>
        <v>4372</v>
      </c>
      <c r="F24" s="18">
        <f t="shared" ref="F24" si="22">SUM(B24*5)</f>
        <v>5465</v>
      </c>
      <c r="G24" s="18">
        <f t="shared" ref="G24" si="23">SUM(B24*6)</f>
        <v>6558</v>
      </c>
      <c r="H24" s="18">
        <f t="shared" ref="H24" si="24">SUM(B24*7)</f>
        <v>7651</v>
      </c>
      <c r="I24" s="18">
        <f t="shared" ref="I24" si="25">SUM(B24*8)</f>
        <v>8744</v>
      </c>
      <c r="J24" s="18">
        <f t="shared" ref="J24" si="26">SUM(B24*9)</f>
        <v>9837</v>
      </c>
      <c r="K24" s="18">
        <f t="shared" ref="K24" si="27">SUM(B24*10)</f>
        <v>10930</v>
      </c>
      <c r="L24" s="18">
        <f t="shared" ref="L24" si="28">SUM(B24*11)</f>
        <v>12023</v>
      </c>
      <c r="M24" s="19">
        <v>13110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1291.67</v>
      </c>
      <c r="C36" s="12">
        <f t="shared" si="37"/>
        <v>2503.34</v>
      </c>
      <c r="D36" s="12">
        <f t="shared" si="37"/>
        <v>3715.0099999999998</v>
      </c>
      <c r="E36" s="12">
        <f t="shared" si="37"/>
        <v>4926.68</v>
      </c>
      <c r="F36" s="12">
        <f t="shared" si="37"/>
        <v>6138.3499999999995</v>
      </c>
      <c r="G36" s="12">
        <f t="shared" si="37"/>
        <v>7350.0199999999995</v>
      </c>
      <c r="H36" s="12">
        <f t="shared" si="37"/>
        <v>8561.69</v>
      </c>
      <c r="I36" s="12">
        <f t="shared" si="37"/>
        <v>9773.36</v>
      </c>
      <c r="J36" s="12">
        <f t="shared" si="37"/>
        <v>11341</v>
      </c>
      <c r="K36" s="12">
        <f t="shared" si="37"/>
        <v>12434</v>
      </c>
      <c r="L36" s="12">
        <f t="shared" si="37"/>
        <v>13527</v>
      </c>
      <c r="M36" s="13">
        <f t="shared" si="37"/>
        <v>14614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we3xK48GcLAv4edhmCInzlSHaznSxkxiHV/zqA3bQoPpEkcQb6ehsJpD/EIxjsoXmvYyW1XTVOLGXR88jXs2QQ==" saltValue="0VNd02q6srhAcyJUzYfpNg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2023-06-16T19:20:40Z</dcterms:modified>
  <cp:category>tuition</cp:category>
</cp:coreProperties>
</file>